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2" yWindow="1692" windowWidth="13572" windowHeight="9036" activeTab="0"/>
  </bookViews>
  <sheets>
    <sheet name="AFF 2012 Budget" sheetId="1" r:id="rId1"/>
    <sheet name="Golf" sheetId="2" r:id="rId2"/>
    <sheet name="Rides" sheetId="3" r:id="rId3"/>
    <sheet name="Anglers" sheetId="4" r:id="rId4"/>
    <sheet name="Administrative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<sst xmlns="http://schemas.openxmlformats.org/spreadsheetml/2006/main" count="132" uniqueCount="126">
  <si>
    <t>Advertising</t>
  </si>
  <si>
    <t>Food</t>
  </si>
  <si>
    <t>Equipment</t>
  </si>
  <si>
    <t>Tshirts</t>
  </si>
  <si>
    <t>Accomodations</t>
  </si>
  <si>
    <t>Drinks</t>
  </si>
  <si>
    <t>rest areas</t>
  </si>
  <si>
    <t>transportation</t>
  </si>
  <si>
    <t>Transportation</t>
  </si>
  <si>
    <t>Gas / Boat</t>
  </si>
  <si>
    <t>Rider jerseys</t>
  </si>
  <si>
    <t>30 X 2 veterans @ 4 trips</t>
  </si>
  <si>
    <t>two evening meals</t>
  </si>
  <si>
    <t>Toilets</t>
  </si>
  <si>
    <t>Van rental and gas</t>
  </si>
  <si>
    <t xml:space="preserve">garbage </t>
  </si>
  <si>
    <t>stage rental</t>
  </si>
  <si>
    <t>Chair rental</t>
  </si>
  <si>
    <t>permits</t>
  </si>
  <si>
    <t>meals</t>
  </si>
  <si>
    <t>Lunch at ride 6.00pp X 300</t>
  </si>
  <si>
    <t>Water and soda</t>
  </si>
  <si>
    <t>Energy snaks and water</t>
  </si>
  <si>
    <t>Annual costs all rides</t>
  </si>
  <si>
    <t>Freedom Scramble Golf Tournament</t>
  </si>
  <si>
    <t>Freedom Anglers (4 Outings)</t>
  </si>
  <si>
    <t>Arkansas Challenge Ride</t>
  </si>
  <si>
    <t>EVENTS</t>
  </si>
  <si>
    <t>ADMINISTRATIVE</t>
  </si>
  <si>
    <t>Administrative</t>
  </si>
  <si>
    <t>Printing/Artwork</t>
  </si>
  <si>
    <t>Insurance/Trailer</t>
  </si>
  <si>
    <t>Insurance/3 Rides</t>
  </si>
  <si>
    <t>Paper/Supplies</t>
  </si>
  <si>
    <t xml:space="preserve">     Total EVENTS</t>
  </si>
  <si>
    <t xml:space="preserve">     Total Administrative</t>
  </si>
  <si>
    <t>Projected Costs</t>
  </si>
  <si>
    <t>Administrative costs include printing of brochures, flyers, general advertising,</t>
  </si>
  <si>
    <t>and insurance on bikes, storage trailer, and rides.</t>
  </si>
  <si>
    <t>TOTAL</t>
  </si>
  <si>
    <t>General Advertising</t>
  </si>
  <si>
    <t xml:space="preserve"> </t>
  </si>
  <si>
    <t>Additional mini rides are being planned for other locations in the state.</t>
  </si>
  <si>
    <t>10.00 X 6PP @ 4 trips</t>
  </si>
  <si>
    <t>BDB Costs and Parade Permit</t>
  </si>
  <si>
    <t>President Clinton Library.  Costs include housing and food for participants</t>
  </si>
  <si>
    <t>and family members.</t>
  </si>
  <si>
    <t>garbage and stage rental.</t>
  </si>
  <si>
    <t>Also includes permits, shirts, jerseys, and facility items such as toilets ,</t>
  </si>
  <si>
    <t>The 2012 Arkansas Challenge Ride takes place on October 13, 2012 at the</t>
  </si>
  <si>
    <t>transportation to and from the event, meals for particpants, bait, rods &amp; reels.</t>
  </si>
  <si>
    <t>to events.)</t>
  </si>
  <si>
    <t xml:space="preserve">(Not specifically related </t>
  </si>
  <si>
    <t>Misc expense</t>
  </si>
  <si>
    <t>PROJECTED RECEIPTS</t>
  </si>
  <si>
    <t>Golf Fees</t>
  </si>
  <si>
    <t>(240 paid golfers @ $80)</t>
  </si>
  <si>
    <t>Sponsors</t>
  </si>
  <si>
    <t>TBD</t>
  </si>
  <si>
    <t xml:space="preserve">     Total Golfers &amp; Sponsors</t>
  </si>
  <si>
    <t>Raffle</t>
  </si>
  <si>
    <t>Gun???</t>
  </si>
  <si>
    <t>Mulligans</t>
  </si>
  <si>
    <t>(Will up price to $5 ea)</t>
  </si>
  <si>
    <t>Silent Auction</t>
  </si>
  <si>
    <t xml:space="preserve">     Total Fund Raising</t>
  </si>
  <si>
    <t>TOTAL PROJECTED RECEIPTS</t>
  </si>
  <si>
    <t>EXPENSES</t>
  </si>
  <si>
    <t>Diamante-Golf &amp; Carts</t>
  </si>
  <si>
    <t xml:space="preserve">(240 golfers @40 plus tax) </t>
  </si>
  <si>
    <t>Diamante - AFF Caps</t>
  </si>
  <si>
    <t>Diamante - Food &amp; Bev</t>
  </si>
  <si>
    <t>(255 golfers,20 bags lunch, 34 volunteers &amp; VA guests)</t>
  </si>
  <si>
    <t>Music-Jerry Don O'neal</t>
  </si>
  <si>
    <t>(OUTSIDE SET UP ONLY!  - covers only gasoline reimbursement)</t>
  </si>
  <si>
    <t>Ink/Card Stock</t>
  </si>
  <si>
    <t>(printing for cards, volunteers, silent auction, spreadsheets)</t>
  </si>
  <si>
    <t>Lgraphics</t>
  </si>
  <si>
    <t>Sponsor boards &amp; stakes)</t>
  </si>
  <si>
    <t>Flyers &amp; Sign up Printing</t>
  </si>
  <si>
    <t>(Kwik Kopy 176.04, Office Depot 122.22 with 40% discount)</t>
  </si>
  <si>
    <t>Sponsor Signs</t>
  </si>
  <si>
    <t>(2 x 8 banner, gun raffle sign, welcome sponsor signs, blanks &amp; holders)</t>
  </si>
  <si>
    <t>Sign Holders</t>
  </si>
  <si>
    <t>(36 sign holders)</t>
  </si>
  <si>
    <t>Oorah Graphics</t>
  </si>
  <si>
    <t>(T-shirt for volunteers - 15 XL, 20 L, 15 M)</t>
  </si>
  <si>
    <t>Ice</t>
  </si>
  <si>
    <t>donations</t>
  </si>
  <si>
    <t>Beer</t>
  </si>
  <si>
    <t>Snacks</t>
  </si>
  <si>
    <t xml:space="preserve">Thanks you letters, certificates </t>
  </si>
  <si>
    <t>cardstock, ink</t>
  </si>
  <si>
    <t>Postage</t>
  </si>
  <si>
    <t>Projected Expenses</t>
  </si>
  <si>
    <t>Net Profit (without sponsors &amp; donations)</t>
  </si>
  <si>
    <t>Donations</t>
  </si>
  <si>
    <t>ESTIMATED RECEIPTS</t>
  </si>
  <si>
    <t>Pd Participants</t>
  </si>
  <si>
    <t>40 @ $25</t>
  </si>
  <si>
    <t>Jersey/T-shirt sales</t>
  </si>
  <si>
    <t>TOTAL ESTIMATED RECEIPTS</t>
  </si>
  <si>
    <t>ESTIMATED EXPENSES</t>
  </si>
  <si>
    <t>(Searcy Ride $6,000, DAR $10,000)</t>
  </si>
  <si>
    <t>Equipment &amp; parts</t>
  </si>
  <si>
    <t>Thank you &amp; postage</t>
  </si>
  <si>
    <t>TOTAL ESTIMATED EXPENSES</t>
  </si>
  <si>
    <t>5 VETS @ $100 ea</t>
  </si>
  <si>
    <t>rods/reels/lures</t>
  </si>
  <si>
    <t>life jackets</t>
  </si>
  <si>
    <t>Freedom Anglers (5 OUTINGS)</t>
  </si>
  <si>
    <t xml:space="preserve">Freedom Anglers includes costs for five outings for boat and gasoline, </t>
  </si>
  <si>
    <t xml:space="preserve"> 2013 AFF Budget </t>
  </si>
  <si>
    <t xml:space="preserve">APPROVED AND ADOPTED:  </t>
  </si>
  <si>
    <t>The annual Freedom Scramble takes place at Diamante Country Club in Hot Springs Village</t>
  </si>
  <si>
    <t xml:space="preserve">The 2013 event will take place on April 22 (rain date April 29).  Fees for  course,food &amp; carts established by </t>
  </si>
  <si>
    <t>Diamante.  Most prizes will be donated.</t>
  </si>
  <si>
    <t>2013 FREEDOM SCRAMBLE PROJECTED BUDGET</t>
  </si>
  <si>
    <t>ARKANSAS CHALLENGE BIKE RIDE</t>
  </si>
  <si>
    <t xml:space="preserve">     TOTAL 2013 BUDGET</t>
  </si>
  <si>
    <t>***</t>
  </si>
  <si>
    <t>Promotional Shirt (50 @ $22)</t>
  </si>
  <si>
    <t>T-Shirts (100@$10)</t>
  </si>
  <si>
    <t>Caps (100 @ 7)</t>
  </si>
  <si>
    <t>Coins (100 @ $1)</t>
  </si>
  <si>
    <t>Bracelets, 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</si>
</sst>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4" fontId="46" fillId="0" borderId="0" xfId="44" applyFont="1" applyAlignment="1">
      <alignment/>
    </xf>
    <xf numFmtId="44" fontId="45" fillId="0" borderId="0" xfId="44" applyFont="1" applyAlignment="1">
      <alignment/>
    </xf>
    <xf numFmtId="0" fontId="4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46" fillId="0" borderId="0" xfId="0" applyNumberFormat="1" applyFont="1" applyAlignment="1">
      <alignment/>
    </xf>
    <xf numFmtId="16" fontId="46" fillId="0" borderId="0" xfId="0" applyNumberFormat="1" applyFont="1" applyAlignment="1">
      <alignment/>
    </xf>
    <xf numFmtId="16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4" fontId="43" fillId="0" borderId="0" xfId="44" applyFont="1" applyAlignment="1">
      <alignment/>
    </xf>
    <xf numFmtId="44" fontId="43" fillId="0" borderId="0" xfId="0" applyNumberFormat="1" applyFont="1" applyAlignment="1">
      <alignment/>
    </xf>
    <xf numFmtId="44" fontId="47" fillId="0" borderId="0" xfId="44" applyFont="1" applyAlignment="1">
      <alignment/>
    </xf>
    <xf numFmtId="8" fontId="0" fillId="0" borderId="0" xfId="0" applyNumberFormat="1" applyAlignment="1">
      <alignment/>
    </xf>
    <xf numFmtId="8" fontId="45" fillId="0" borderId="0" xfId="0" applyNumberFormat="1" applyFont="1" applyAlignment="1">
      <alignment/>
    </xf>
    <xf numFmtId="44" fontId="0" fillId="0" borderId="0" xfId="44" applyFont="1" applyAlignment="1">
      <alignment/>
    </xf>
    <xf numFmtId="15" fontId="0" fillId="0" borderId="0" xfId="0" applyNumberFormat="1" applyAlignment="1">
      <alignment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44" fontId="48" fillId="0" borderId="0" xfId="0" applyNumberFormat="1" applyFon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8" fontId="46" fillId="0" borderId="0" xfId="44" applyNumberFormat="1" applyFont="1" applyAlignment="1">
      <alignment/>
    </xf>
    <xf numFmtId="44" fontId="48" fillId="0" borderId="0" xfId="44" applyFont="1" applyBorder="1" applyAlignment="1">
      <alignment/>
    </xf>
    <xf numFmtId="0" fontId="0" fillId="0" borderId="10" xfId="0" applyBorder="1" applyAlignment="1">
      <alignment/>
    </xf>
    <xf numFmtId="44" fontId="43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9.7109375" style="0" bestFit="1" customWidth="1"/>
    <col min="4" max="4" width="13.57421875" style="0" customWidth="1"/>
    <col min="5" max="5" width="16.00390625" style="0" bestFit="1" customWidth="1"/>
    <col min="6" max="6" width="15.8515625" style="0" customWidth="1"/>
    <col min="8" max="8" width="16.140625" style="0" customWidth="1"/>
  </cols>
  <sheetData>
    <row r="1" spans="1:6" ht="23.25">
      <c r="A1" s="7" t="s">
        <v>112</v>
      </c>
      <c r="B1" s="8"/>
      <c r="C1" s="8"/>
      <c r="D1" s="8"/>
      <c r="E1" s="8"/>
      <c r="F1" s="8"/>
    </row>
    <row r="3" spans="5:8" ht="14.25">
      <c r="E3" t="s">
        <v>36</v>
      </c>
      <c r="H3" s="13"/>
    </row>
    <row r="4" spans="1:8" ht="18">
      <c r="A4" s="3" t="s">
        <v>27</v>
      </c>
      <c r="H4" s="13"/>
    </row>
    <row r="5" spans="1:8" ht="18">
      <c r="A5" s="4" t="s">
        <v>24</v>
      </c>
      <c r="E5" s="29">
        <f>+Golf!C33</f>
        <v>18564</v>
      </c>
      <c r="F5" s="5"/>
      <c r="H5" s="16"/>
    </row>
    <row r="6" spans="1:11" ht="18">
      <c r="A6" s="10" t="s">
        <v>25</v>
      </c>
      <c r="E6" s="5">
        <f>+Anglers!C13</f>
        <v>1560</v>
      </c>
      <c r="F6" s="5"/>
      <c r="H6" s="16"/>
      <c r="K6" s="1"/>
    </row>
    <row r="7" spans="1:8" ht="18">
      <c r="A7" s="4" t="s">
        <v>26</v>
      </c>
      <c r="E7" s="5">
        <f>+Rides!C32</f>
        <v>17225</v>
      </c>
      <c r="F7" s="5"/>
      <c r="H7" s="16"/>
    </row>
    <row r="8" spans="1:8" ht="18">
      <c r="A8" s="4"/>
      <c r="E8" s="5"/>
      <c r="F8" s="5"/>
      <c r="H8" s="16"/>
    </row>
    <row r="9" spans="1:8" ht="18">
      <c r="A9" s="4"/>
      <c r="E9" s="5"/>
      <c r="F9" s="5"/>
      <c r="H9" s="16"/>
    </row>
    <row r="10" spans="1:8" ht="18">
      <c r="A10" s="4" t="s">
        <v>34</v>
      </c>
      <c r="E10" s="5"/>
      <c r="F10" s="5">
        <f>SUM(E5:E9)</f>
        <v>37349</v>
      </c>
      <c r="H10" s="16"/>
    </row>
    <row r="13" ht="18">
      <c r="A13" s="3" t="s">
        <v>28</v>
      </c>
    </row>
    <row r="14" spans="1:6" ht="18">
      <c r="A14" s="4" t="s">
        <v>35</v>
      </c>
      <c r="F14" s="5">
        <f>+Administrative!C14</f>
        <v>6550</v>
      </c>
    </row>
    <row r="17" spans="1:6" ht="18">
      <c r="A17" s="3" t="s">
        <v>119</v>
      </c>
      <c r="F17" s="6">
        <f>SUM(F10:F14)</f>
        <v>43899</v>
      </c>
    </row>
    <row r="21" spans="1:11" ht="14.25">
      <c r="A21" s="11"/>
      <c r="K21" s="1"/>
    </row>
    <row r="22" spans="1:4" ht="14.25">
      <c r="A22" s="12"/>
      <c r="B22" s="13"/>
      <c r="C22" s="13"/>
      <c r="D22" s="13"/>
    </row>
    <row r="23" spans="1:4" ht="14.25">
      <c r="A23" s="13"/>
      <c r="B23" s="13"/>
      <c r="C23" s="13"/>
      <c r="D23" s="13"/>
    </row>
    <row r="28" spans="1:7" ht="18" thickBot="1">
      <c r="A28" s="3" t="s">
        <v>113</v>
      </c>
      <c r="E28" s="31"/>
      <c r="F28" s="31"/>
      <c r="G28" s="31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7109375" style="0" bestFit="1" customWidth="1"/>
    <col min="2" max="2" width="26.57421875" style="0" customWidth="1"/>
    <col min="3" max="3" width="16.00390625" style="0" bestFit="1" customWidth="1"/>
    <col min="4" max="4" width="3.8515625" style="0" customWidth="1"/>
    <col min="5" max="5" width="11.57421875" style="0" bestFit="1" customWidth="1"/>
  </cols>
  <sheetData>
    <row r="1" ht="18">
      <c r="A1" s="4" t="s">
        <v>114</v>
      </c>
    </row>
    <row r="2" ht="18">
      <c r="A2" s="4" t="s">
        <v>115</v>
      </c>
    </row>
    <row r="3" ht="18">
      <c r="A3" s="4" t="s">
        <v>116</v>
      </c>
    </row>
    <row r="4" ht="18">
      <c r="A4" s="4"/>
    </row>
    <row r="5" ht="18">
      <c r="A5" s="3" t="s">
        <v>117</v>
      </c>
    </row>
    <row r="6" spans="1:5" ht="18">
      <c r="A6" s="3" t="s">
        <v>54</v>
      </c>
      <c r="E6" s="4"/>
    </row>
    <row r="7" spans="1:5" ht="18">
      <c r="A7" t="s">
        <v>55</v>
      </c>
      <c r="C7" s="17">
        <f>240*80</f>
        <v>19200</v>
      </c>
      <c r="D7" t="s">
        <v>56</v>
      </c>
      <c r="E7" s="4"/>
    </row>
    <row r="8" spans="1:5" ht="18">
      <c r="A8" t="s">
        <v>57</v>
      </c>
      <c r="C8" s="17"/>
      <c r="D8" t="s">
        <v>58</v>
      </c>
      <c r="E8" s="4"/>
    </row>
    <row r="9" spans="1:5" ht="18">
      <c r="A9" t="s">
        <v>59</v>
      </c>
      <c r="C9" s="17">
        <f>SUM(C7:C8)</f>
        <v>19200</v>
      </c>
      <c r="E9" s="4"/>
    </row>
    <row r="10" spans="3:5" ht="18">
      <c r="C10" s="17"/>
      <c r="E10" s="4"/>
    </row>
    <row r="11" spans="1:4" ht="14.25">
      <c r="A11" t="s">
        <v>60</v>
      </c>
      <c r="C11" s="17">
        <v>1000</v>
      </c>
      <c r="D11" t="s">
        <v>61</v>
      </c>
    </row>
    <row r="12" spans="1:4" ht="14.25">
      <c r="A12" t="s">
        <v>62</v>
      </c>
      <c r="C12" s="17">
        <v>1000</v>
      </c>
      <c r="D12" t="s">
        <v>63</v>
      </c>
    </row>
    <row r="13" spans="1:3" ht="14.25">
      <c r="A13" t="s">
        <v>64</v>
      </c>
      <c r="C13" s="17">
        <v>3000</v>
      </c>
    </row>
    <row r="14" spans="1:3" ht="14.25">
      <c r="A14" t="s">
        <v>65</v>
      </c>
      <c r="C14" s="17">
        <f>SUM(C11:C13)</f>
        <v>5000</v>
      </c>
    </row>
    <row r="15" spans="1:3" ht="18">
      <c r="A15" s="3" t="s">
        <v>66</v>
      </c>
      <c r="B15" s="3"/>
      <c r="C15" s="18">
        <f>+C14+C9</f>
        <v>24200</v>
      </c>
    </row>
    <row r="17" ht="18">
      <c r="A17" s="3" t="s">
        <v>67</v>
      </c>
    </row>
    <row r="18" spans="1:5" ht="14.25">
      <c r="A18" t="s">
        <v>68</v>
      </c>
      <c r="C18" s="17">
        <v>11000</v>
      </c>
      <c r="D18" t="s">
        <v>69</v>
      </c>
      <c r="E18" s="14"/>
    </row>
    <row r="19" spans="1:5" ht="14.25">
      <c r="A19" t="s">
        <v>70</v>
      </c>
      <c r="C19" s="17">
        <v>2500</v>
      </c>
      <c r="E19" s="14"/>
    </row>
    <row r="20" spans="1:5" ht="14.25">
      <c r="A20" t="s">
        <v>71</v>
      </c>
      <c r="C20" s="17">
        <v>3500</v>
      </c>
      <c r="D20" t="s">
        <v>72</v>
      </c>
      <c r="E20" s="14"/>
    </row>
    <row r="21" spans="1:6" ht="14.25">
      <c r="A21" t="s">
        <v>73</v>
      </c>
      <c r="C21" s="17">
        <v>75</v>
      </c>
      <c r="D21" t="s">
        <v>74</v>
      </c>
      <c r="E21" s="14"/>
      <c r="F21" s="13"/>
    </row>
    <row r="22" spans="1:6" ht="14.25">
      <c r="A22" t="s">
        <v>75</v>
      </c>
      <c r="C22" s="17">
        <v>100</v>
      </c>
      <c r="D22" t="s">
        <v>76</v>
      </c>
      <c r="E22" s="14"/>
      <c r="F22" s="13"/>
    </row>
    <row r="23" spans="1:5" ht="14.25">
      <c r="A23" t="s">
        <v>77</v>
      </c>
      <c r="C23" s="17">
        <v>300</v>
      </c>
      <c r="D23" t="s">
        <v>78</v>
      </c>
      <c r="E23" s="14"/>
    </row>
    <row r="24" spans="1:5" ht="14.25">
      <c r="A24" t="s">
        <v>79</v>
      </c>
      <c r="C24" s="17">
        <v>300</v>
      </c>
      <c r="D24" t="s">
        <v>80</v>
      </c>
      <c r="E24" s="14"/>
    </row>
    <row r="25" spans="1:5" ht="14.25">
      <c r="A25" t="s">
        <v>81</v>
      </c>
      <c r="C25" s="17">
        <v>215</v>
      </c>
      <c r="D25" t="s">
        <v>82</v>
      </c>
      <c r="E25" s="14"/>
    </row>
    <row r="26" spans="1:5" ht="14.25">
      <c r="A26" t="s">
        <v>83</v>
      </c>
      <c r="C26" s="17">
        <v>99</v>
      </c>
      <c r="D26" t="s">
        <v>84</v>
      </c>
      <c r="E26" s="14"/>
    </row>
    <row r="27" spans="1:5" ht="14.25">
      <c r="A27" t="s">
        <v>85</v>
      </c>
      <c r="C27" s="17">
        <v>250</v>
      </c>
      <c r="D27" t="s">
        <v>86</v>
      </c>
      <c r="E27" s="14"/>
    </row>
    <row r="28" spans="1:5" ht="14.25">
      <c r="A28" t="s">
        <v>87</v>
      </c>
      <c r="C28" s="17">
        <v>0</v>
      </c>
      <c r="D28" t="s">
        <v>88</v>
      </c>
      <c r="E28" s="14"/>
    </row>
    <row r="29" spans="1:5" ht="14.25">
      <c r="A29" t="s">
        <v>89</v>
      </c>
      <c r="C29" s="17">
        <v>0</v>
      </c>
      <c r="D29" t="s">
        <v>88</v>
      </c>
      <c r="E29" s="14"/>
    </row>
    <row r="30" spans="1:5" ht="14.25">
      <c r="A30" t="s">
        <v>90</v>
      </c>
      <c r="C30" s="17">
        <v>0</v>
      </c>
      <c r="D30" t="s">
        <v>88</v>
      </c>
      <c r="E30" s="14"/>
    </row>
    <row r="31" spans="1:5" ht="14.25">
      <c r="A31" t="s">
        <v>91</v>
      </c>
      <c r="C31" s="17">
        <v>100</v>
      </c>
      <c r="D31" t="s">
        <v>92</v>
      </c>
      <c r="E31" s="14"/>
    </row>
    <row r="32" spans="1:5" ht="14.25">
      <c r="A32" t="s">
        <v>93</v>
      </c>
      <c r="C32" s="17">
        <v>125</v>
      </c>
      <c r="E32" s="14"/>
    </row>
    <row r="33" spans="1:5" ht="18">
      <c r="A33" s="3" t="s">
        <v>94</v>
      </c>
      <c r="B33" s="3"/>
      <c r="C33" s="18">
        <f>SUM(C18:C32)</f>
        <v>18564</v>
      </c>
      <c r="E33" s="14"/>
    </row>
    <row r="34" spans="1:5" ht="18">
      <c r="A34" s="3"/>
      <c r="B34" s="3"/>
      <c r="C34" s="18"/>
      <c r="E34" s="14"/>
    </row>
    <row r="35" spans="1:5" ht="18">
      <c r="A35" s="3" t="s">
        <v>95</v>
      </c>
      <c r="B35" s="3"/>
      <c r="C35" s="18">
        <f>+C15-C33</f>
        <v>5636</v>
      </c>
      <c r="E35" s="14"/>
    </row>
    <row r="36" spans="3:5" ht="14.25">
      <c r="C36" s="17"/>
      <c r="E36" s="14"/>
    </row>
    <row r="39" spans="2:5" ht="14.25">
      <c r="B39" s="13"/>
      <c r="E39" s="14"/>
    </row>
    <row r="41" spans="1:5" ht="14.25">
      <c r="A41" s="12"/>
      <c r="B41" s="13"/>
      <c r="E41" s="14"/>
    </row>
  </sheetData>
  <sheetProtection/>
  <printOptions/>
  <pageMargins left="0.7" right="0.7" top="0.38" bottom="0.3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.7109375" style="0" bestFit="1" customWidth="1"/>
    <col min="2" max="2" width="26.7109375" style="0" customWidth="1"/>
    <col min="3" max="3" width="16.140625" style="0" customWidth="1"/>
    <col min="4" max="4" width="2.421875" style="0" customWidth="1"/>
    <col min="7" max="7" width="16.57421875" style="0" customWidth="1"/>
    <col min="8" max="8" width="18.7109375" style="0" customWidth="1"/>
    <col min="9" max="9" width="15.28125" style="0" customWidth="1"/>
    <col min="10" max="10" width="31.28125" style="0" customWidth="1"/>
    <col min="11" max="11" width="19.00390625" style="0" customWidth="1"/>
  </cols>
  <sheetData>
    <row r="1" ht="18">
      <c r="A1" s="4" t="s">
        <v>49</v>
      </c>
    </row>
    <row r="2" ht="18">
      <c r="A2" s="4" t="s">
        <v>45</v>
      </c>
    </row>
    <row r="3" ht="18">
      <c r="A3" s="4" t="s">
        <v>46</v>
      </c>
    </row>
    <row r="4" ht="18">
      <c r="A4" s="4" t="s">
        <v>48</v>
      </c>
    </row>
    <row r="5" ht="18">
      <c r="A5" s="4" t="s">
        <v>47</v>
      </c>
    </row>
    <row r="6" ht="18">
      <c r="A6" s="4" t="s">
        <v>42</v>
      </c>
    </row>
    <row r="8" ht="18">
      <c r="A8" s="3" t="s">
        <v>118</v>
      </c>
    </row>
    <row r="9" ht="18">
      <c r="A9" s="3" t="s">
        <v>97</v>
      </c>
    </row>
    <row r="10" spans="2:11" ht="14.25">
      <c r="B10" t="s">
        <v>98</v>
      </c>
      <c r="C10" s="28">
        <f>40*25</f>
        <v>1000</v>
      </c>
      <c r="E10" t="s">
        <v>99</v>
      </c>
      <c r="K10" s="19"/>
    </row>
    <row r="11" spans="2:11" ht="14.25">
      <c r="B11" t="s">
        <v>96</v>
      </c>
      <c r="C11" s="28">
        <v>2500</v>
      </c>
      <c r="E11" t="s">
        <v>103</v>
      </c>
      <c r="K11" s="19"/>
    </row>
    <row r="12" spans="2:11" ht="14.25">
      <c r="B12" t="s">
        <v>100</v>
      </c>
      <c r="C12" s="28">
        <v>250</v>
      </c>
      <c r="K12" s="19"/>
    </row>
    <row r="13" spans="1:11" ht="18">
      <c r="A13" s="3" t="s">
        <v>101</v>
      </c>
      <c r="B13" s="3"/>
      <c r="C13" s="6">
        <f>SUM(C10:C12)</f>
        <v>3750</v>
      </c>
      <c r="K13" s="19"/>
    </row>
    <row r="14" ht="14.25">
      <c r="K14" s="19"/>
    </row>
    <row r="15" spans="1:11" ht="18">
      <c r="A15" s="3" t="s">
        <v>102</v>
      </c>
      <c r="K15" s="19"/>
    </row>
    <row r="16" spans="1:11" ht="18">
      <c r="A16" s="1"/>
      <c r="B16" s="4" t="s">
        <v>0</v>
      </c>
      <c r="C16" s="5">
        <v>1000</v>
      </c>
      <c r="D16" s="4"/>
      <c r="F16" s="4"/>
      <c r="G16" s="4"/>
      <c r="I16" s="20"/>
      <c r="K16" s="19"/>
    </row>
    <row r="17" spans="2:11" ht="18">
      <c r="B17" s="4" t="s">
        <v>3</v>
      </c>
      <c r="C17" s="5">
        <v>1800</v>
      </c>
      <c r="D17" s="4"/>
      <c r="F17" s="4"/>
      <c r="G17" s="4"/>
      <c r="K17" s="19"/>
    </row>
    <row r="18" spans="2:11" ht="18">
      <c r="B18" s="4" t="s">
        <v>4</v>
      </c>
      <c r="C18" s="5">
        <v>5000</v>
      </c>
      <c r="D18" s="4"/>
      <c r="F18" s="4"/>
      <c r="G18" s="4"/>
      <c r="J18" s="21"/>
      <c r="K18" s="22"/>
    </row>
    <row r="19" spans="2:7" ht="18">
      <c r="B19" s="4" t="s">
        <v>104</v>
      </c>
      <c r="C19" s="5">
        <v>5000</v>
      </c>
      <c r="D19" s="4"/>
      <c r="F19" s="4"/>
      <c r="G19" s="4"/>
    </row>
    <row r="20" spans="2:11" ht="18">
      <c r="B20" s="4" t="s">
        <v>1</v>
      </c>
      <c r="C20" s="5">
        <v>1300</v>
      </c>
      <c r="D20" s="4"/>
      <c r="E20" s="4" t="s">
        <v>12</v>
      </c>
      <c r="G20" s="4"/>
      <c r="I20" s="20"/>
      <c r="K20" s="19"/>
    </row>
    <row r="21" spans="2:11" ht="18">
      <c r="B21" s="4" t="s">
        <v>1</v>
      </c>
      <c r="C21" s="5">
        <v>0</v>
      </c>
      <c r="D21" s="4"/>
      <c r="E21" s="4" t="s">
        <v>20</v>
      </c>
      <c r="G21" s="4"/>
      <c r="I21" s="20"/>
      <c r="K21" s="19"/>
    </row>
    <row r="22" spans="2:11" ht="18">
      <c r="B22" s="4" t="s">
        <v>5</v>
      </c>
      <c r="C22" s="5">
        <v>300</v>
      </c>
      <c r="D22" s="4"/>
      <c r="E22" s="4" t="s">
        <v>21</v>
      </c>
      <c r="G22" s="4"/>
      <c r="I22" s="20"/>
      <c r="K22" s="19"/>
    </row>
    <row r="23" spans="2:11" ht="18">
      <c r="B23" s="4" t="s">
        <v>6</v>
      </c>
      <c r="C23" s="5">
        <v>200</v>
      </c>
      <c r="D23" s="4"/>
      <c r="E23" s="4" t="s">
        <v>22</v>
      </c>
      <c r="G23" s="4"/>
      <c r="I23" s="20"/>
      <c r="K23" s="19"/>
    </row>
    <row r="24" spans="2:11" ht="18">
      <c r="B24" s="4" t="s">
        <v>16</v>
      </c>
      <c r="C24" s="5">
        <v>50</v>
      </c>
      <c r="D24" s="4"/>
      <c r="E24" s="4"/>
      <c r="G24" s="4"/>
      <c r="I24" s="20"/>
      <c r="K24" s="19"/>
    </row>
    <row r="25" spans="2:11" ht="18">
      <c r="B25" s="4" t="s">
        <v>15</v>
      </c>
      <c r="C25" s="5">
        <v>100</v>
      </c>
      <c r="D25" s="4"/>
      <c r="E25" s="4"/>
      <c r="G25" s="4"/>
      <c r="I25" s="20"/>
      <c r="K25" s="19"/>
    </row>
    <row r="26" spans="2:11" ht="18">
      <c r="B26" s="4" t="s">
        <v>17</v>
      </c>
      <c r="C26" s="5">
        <v>50</v>
      </c>
      <c r="D26" s="4"/>
      <c r="E26" s="4"/>
      <c r="G26" s="4"/>
      <c r="K26" s="19"/>
    </row>
    <row r="27" spans="2:11" ht="21">
      <c r="B27" s="4" t="s">
        <v>13</v>
      </c>
      <c r="C27" s="5">
        <v>50</v>
      </c>
      <c r="D27" s="4"/>
      <c r="E27" s="4"/>
      <c r="G27" s="4"/>
      <c r="J27" s="3"/>
      <c r="K27" s="23"/>
    </row>
    <row r="28" spans="2:11" ht="18">
      <c r="B28" s="4" t="s">
        <v>18</v>
      </c>
      <c r="C28" s="5">
        <v>250</v>
      </c>
      <c r="D28" s="4"/>
      <c r="E28" s="4" t="s">
        <v>44</v>
      </c>
      <c r="G28" s="4"/>
      <c r="K28" s="24"/>
    </row>
    <row r="29" spans="2:11" ht="18">
      <c r="B29" s="4" t="s">
        <v>7</v>
      </c>
      <c r="C29" s="5">
        <v>500</v>
      </c>
      <c r="D29" s="4"/>
      <c r="E29" s="4" t="s">
        <v>14</v>
      </c>
      <c r="G29" s="4"/>
      <c r="K29" s="24"/>
    </row>
    <row r="30" spans="2:10" ht="18">
      <c r="B30" s="4" t="s">
        <v>10</v>
      </c>
      <c r="C30" s="5">
        <v>1500</v>
      </c>
      <c r="D30" s="4"/>
      <c r="E30" s="4" t="s">
        <v>23</v>
      </c>
      <c r="G30" s="4"/>
      <c r="J30" s="3"/>
    </row>
    <row r="31" spans="2:11" ht="18">
      <c r="B31" s="4" t="s">
        <v>105</v>
      </c>
      <c r="C31" s="5">
        <v>125</v>
      </c>
      <c r="D31" s="4"/>
      <c r="F31" s="4"/>
      <c r="G31" s="4"/>
      <c r="I31" s="25"/>
      <c r="J31" s="26"/>
      <c r="K31" s="19"/>
    </row>
    <row r="32" spans="1:11" ht="18">
      <c r="A32" s="3" t="s">
        <v>106</v>
      </c>
      <c r="B32" s="3"/>
      <c r="C32" s="6">
        <f>SUM(C16:C31)</f>
        <v>17225</v>
      </c>
      <c r="D32" s="4"/>
      <c r="F32" s="4"/>
      <c r="G32" s="4"/>
      <c r="I32" s="25"/>
      <c r="K32" s="19"/>
    </row>
    <row r="33" spans="2:11" ht="18">
      <c r="B33" s="4"/>
      <c r="C33" s="4"/>
      <c r="D33" s="4"/>
      <c r="F33" s="4"/>
      <c r="G33" s="4"/>
      <c r="I33" s="25"/>
      <c r="K33" s="19"/>
    </row>
    <row r="34" spans="2:11" ht="18">
      <c r="B34" s="4"/>
      <c r="C34" s="4"/>
      <c r="D34" s="4"/>
      <c r="E34" s="4"/>
      <c r="F34" s="4"/>
      <c r="G34" s="4"/>
      <c r="I34" s="25"/>
      <c r="K34" s="19"/>
    </row>
    <row r="35" spans="1:11" ht="23.25">
      <c r="A35" s="2"/>
      <c r="I35" s="20"/>
      <c r="K35" s="27"/>
    </row>
    <row r="36" spans="2:11" ht="18">
      <c r="B36" s="4"/>
      <c r="C36" s="4"/>
      <c r="I36" s="20"/>
      <c r="K36" s="27"/>
    </row>
    <row r="37" spans="2:11" ht="18">
      <c r="B37" s="4"/>
      <c r="C37" s="4"/>
      <c r="I37" s="20"/>
      <c r="K37" s="19"/>
    </row>
    <row r="38" spans="2:11" ht="18">
      <c r="B38" s="4"/>
      <c r="C38" s="4"/>
      <c r="E38" s="4"/>
      <c r="I38" s="20"/>
      <c r="K38" s="27"/>
    </row>
    <row r="39" spans="2:11" ht="18">
      <c r="B39" s="4"/>
      <c r="C39" s="4"/>
      <c r="E39" s="4"/>
      <c r="I39" s="20"/>
      <c r="K39" s="19"/>
    </row>
    <row r="40" spans="2:11" ht="18">
      <c r="B40" s="4"/>
      <c r="C40" s="4"/>
      <c r="E40" s="4"/>
      <c r="I40" s="20"/>
      <c r="K40" s="19"/>
    </row>
    <row r="41" spans="2:11" ht="18">
      <c r="B41" s="4"/>
      <c r="C41" s="4"/>
      <c r="E41" s="4"/>
      <c r="I41" s="20"/>
      <c r="K41" s="19"/>
    </row>
    <row r="42" spans="9:11" ht="14.25">
      <c r="I42" s="20"/>
      <c r="K42" s="19"/>
    </row>
    <row r="43" spans="3:11" ht="18">
      <c r="C43" s="5"/>
      <c r="I43" s="20"/>
      <c r="K43" s="19"/>
    </row>
    <row r="44" spans="9:11" ht="14.25">
      <c r="I44" s="20"/>
      <c r="K44" s="19"/>
    </row>
    <row r="45" spans="9:11" ht="14.25">
      <c r="I45" s="20"/>
      <c r="K45" s="19"/>
    </row>
    <row r="46" spans="1:11" ht="23.25">
      <c r="A46" s="2"/>
      <c r="I46" s="20"/>
      <c r="K46" s="19"/>
    </row>
    <row r="47" spans="2:11" ht="18">
      <c r="B47" s="4"/>
      <c r="C47" s="4"/>
      <c r="I47" s="20"/>
      <c r="K47" s="19"/>
    </row>
    <row r="48" spans="2:11" ht="18">
      <c r="B48" s="4"/>
      <c r="C48" s="4"/>
      <c r="I48" s="20"/>
      <c r="K48" s="19"/>
    </row>
    <row r="49" spans="2:11" ht="18">
      <c r="B49" s="4"/>
      <c r="C49" s="4"/>
      <c r="I49" s="20"/>
      <c r="K49" s="19"/>
    </row>
    <row r="50" spans="2:11" ht="18">
      <c r="B50" s="4"/>
      <c r="C50" s="5"/>
      <c r="I50" s="20"/>
      <c r="K50" s="19"/>
    </row>
    <row r="51" spans="2:11" ht="18">
      <c r="B51" s="4"/>
      <c r="C51" s="4"/>
      <c r="I51" s="20"/>
      <c r="K51" s="19"/>
    </row>
    <row r="52" spans="2:11" ht="18">
      <c r="B52" s="4"/>
      <c r="C52" s="9"/>
      <c r="I52" s="20"/>
      <c r="K52" s="19"/>
    </row>
    <row r="53" spans="9:11" ht="14.25">
      <c r="I53" s="20"/>
      <c r="K53" s="19"/>
    </row>
    <row r="54" spans="9:11" ht="14.25">
      <c r="I54" s="20"/>
      <c r="K54" s="19"/>
    </row>
    <row r="55" spans="9:11" ht="14.25">
      <c r="I55" s="20"/>
      <c r="K55" s="19"/>
    </row>
    <row r="56" spans="1:11" ht="14.25">
      <c r="A56" s="13"/>
      <c r="B56" s="13"/>
      <c r="C56" s="13"/>
      <c r="D56" s="13"/>
      <c r="E56" s="13"/>
      <c r="F56" s="13"/>
      <c r="G56" s="13"/>
      <c r="H56" s="13"/>
      <c r="I56" s="20"/>
      <c r="K56" s="19"/>
    </row>
    <row r="57" spans="1:11" ht="14.25">
      <c r="A57" s="12"/>
      <c r="B57" s="13"/>
      <c r="C57" s="13"/>
      <c r="D57" s="13"/>
      <c r="E57" s="13"/>
      <c r="F57" s="13"/>
      <c r="G57" s="14"/>
      <c r="H57" s="13"/>
      <c r="I57" s="20"/>
      <c r="K57" s="19"/>
    </row>
    <row r="58" spans="1:11" ht="14.25">
      <c r="A58" s="12"/>
      <c r="B58" s="13"/>
      <c r="C58" s="13"/>
      <c r="D58" s="13"/>
      <c r="E58" s="13"/>
      <c r="F58" s="13"/>
      <c r="G58" s="14"/>
      <c r="H58" s="13"/>
      <c r="I58" s="20"/>
      <c r="K58" s="19"/>
    </row>
    <row r="59" spans="1:11" ht="14.25">
      <c r="A59" s="12"/>
      <c r="B59" s="13"/>
      <c r="C59" s="13"/>
      <c r="D59" s="13"/>
      <c r="E59" s="13"/>
      <c r="F59" s="13"/>
      <c r="G59" s="14"/>
      <c r="H59" s="13"/>
      <c r="I59" s="20"/>
      <c r="K59" s="19"/>
    </row>
    <row r="60" spans="1:11" ht="14.25">
      <c r="A60" s="12"/>
      <c r="B60" s="13"/>
      <c r="C60" s="13"/>
      <c r="D60" s="13"/>
      <c r="E60" s="13"/>
      <c r="F60" s="13"/>
      <c r="G60" s="14"/>
      <c r="H60" s="13"/>
      <c r="I60" s="20"/>
      <c r="K60" s="19"/>
    </row>
    <row r="61" spans="1:11" ht="14.25">
      <c r="A61" s="12"/>
      <c r="B61" s="13"/>
      <c r="C61" s="13"/>
      <c r="D61" s="13"/>
      <c r="E61" s="13"/>
      <c r="F61" s="13"/>
      <c r="G61" s="14"/>
      <c r="H61" s="13"/>
      <c r="I61" s="20"/>
      <c r="K61" s="19"/>
    </row>
    <row r="62" spans="1:11" ht="14.25">
      <c r="A62" s="12"/>
      <c r="B62" s="13"/>
      <c r="C62" s="13"/>
      <c r="D62" s="13"/>
      <c r="E62" s="13"/>
      <c r="F62" s="13"/>
      <c r="G62" s="14"/>
      <c r="H62" s="13"/>
      <c r="I62" s="20"/>
      <c r="K62" s="19"/>
    </row>
    <row r="63" spans="1:11" ht="14.25">
      <c r="A63" s="12"/>
      <c r="B63" s="13"/>
      <c r="C63" s="13"/>
      <c r="D63" s="13"/>
      <c r="E63" s="13"/>
      <c r="F63" s="13"/>
      <c r="G63" s="14"/>
      <c r="I63" s="20"/>
      <c r="K63" s="19"/>
    </row>
    <row r="64" spans="1:11" ht="14.25">
      <c r="A64" s="12"/>
      <c r="B64" s="13"/>
      <c r="C64" s="13"/>
      <c r="D64" s="13"/>
      <c r="E64" s="13"/>
      <c r="F64" s="13"/>
      <c r="G64" s="14"/>
      <c r="I64" s="20"/>
      <c r="K64" s="19"/>
    </row>
    <row r="65" spans="1:11" ht="14.25">
      <c r="A65" s="12"/>
      <c r="B65" s="13"/>
      <c r="C65" s="13"/>
      <c r="D65" s="13"/>
      <c r="E65" s="13"/>
      <c r="F65" s="13"/>
      <c r="G65" s="14"/>
      <c r="I65" s="20"/>
      <c r="K65" s="19"/>
    </row>
    <row r="66" spans="1:11" ht="14.25">
      <c r="A66" s="12"/>
      <c r="B66" s="13"/>
      <c r="C66" s="13"/>
      <c r="D66" s="13"/>
      <c r="E66" s="13"/>
      <c r="F66" s="13"/>
      <c r="G66" s="14"/>
      <c r="I66" s="20"/>
      <c r="K66" s="19"/>
    </row>
    <row r="67" spans="1:11" ht="14.25">
      <c r="A67" s="12"/>
      <c r="B67" s="13"/>
      <c r="C67" s="13"/>
      <c r="D67" s="13"/>
      <c r="E67" s="13"/>
      <c r="F67" s="13"/>
      <c r="G67" s="14"/>
      <c r="I67" s="20"/>
      <c r="K67" s="19"/>
    </row>
    <row r="68" spans="1:11" ht="14.25">
      <c r="A68" s="13"/>
      <c r="B68" s="13"/>
      <c r="C68" s="13"/>
      <c r="D68" s="13"/>
      <c r="E68" s="13"/>
      <c r="F68" s="13"/>
      <c r="G68" s="14"/>
      <c r="I68" s="20"/>
      <c r="K68" s="19"/>
    </row>
    <row r="69" spans="1:11" ht="14.25">
      <c r="A69" s="13"/>
      <c r="B69" s="13"/>
      <c r="C69" s="13"/>
      <c r="D69" s="13"/>
      <c r="E69" s="13"/>
      <c r="F69" s="13"/>
      <c r="G69" s="14"/>
      <c r="I69" s="20"/>
      <c r="K69" s="19"/>
    </row>
    <row r="70" spans="9:11" ht="14.25">
      <c r="I70" s="20"/>
      <c r="K70" s="19"/>
    </row>
    <row r="71" spans="9:11" ht="14.25">
      <c r="I71" s="20"/>
      <c r="K71" s="19"/>
    </row>
    <row r="72" spans="9:11" ht="14.25">
      <c r="I72" s="20"/>
      <c r="K72" s="19"/>
    </row>
    <row r="73" spans="9:11" ht="14.25">
      <c r="I73" s="20"/>
      <c r="K73" s="19"/>
    </row>
    <row r="74" spans="9:11" ht="14.25">
      <c r="I74" s="20"/>
      <c r="K74" s="19"/>
    </row>
    <row r="75" spans="9:11" ht="14.25">
      <c r="I75" s="20"/>
      <c r="K75" s="19"/>
    </row>
    <row r="76" spans="9:11" ht="14.25">
      <c r="I76" s="20"/>
      <c r="K76" s="19"/>
    </row>
    <row r="77" spans="9:11" ht="14.25">
      <c r="I77" s="20"/>
      <c r="K77" s="19"/>
    </row>
    <row r="78" spans="9:11" ht="14.25">
      <c r="I78" s="20"/>
      <c r="K78" s="19"/>
    </row>
    <row r="79" ht="14.25">
      <c r="K79" s="19"/>
    </row>
    <row r="80" spans="10:11" ht="21">
      <c r="J80" s="3"/>
      <c r="K80" s="30"/>
    </row>
  </sheetData>
  <sheetProtection/>
  <printOptions/>
  <pageMargins left="0.7" right="0.7" top="0.33" bottom="0.32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7109375" style="0" bestFit="1" customWidth="1"/>
    <col min="2" max="2" width="24.421875" style="0" customWidth="1"/>
    <col min="3" max="3" width="14.57421875" style="0" bestFit="1" customWidth="1"/>
    <col min="4" max="4" width="5.57421875" style="0" customWidth="1"/>
  </cols>
  <sheetData>
    <row r="1" ht="18">
      <c r="A1" s="4" t="s">
        <v>111</v>
      </c>
    </row>
    <row r="2" ht="18">
      <c r="A2" s="4" t="s">
        <v>50</v>
      </c>
    </row>
    <row r="3" ht="18">
      <c r="A3" s="4"/>
    </row>
    <row r="5" ht="23.25">
      <c r="A5" s="2" t="s">
        <v>110</v>
      </c>
    </row>
    <row r="7" spans="2:5" ht="18">
      <c r="B7" s="4" t="s">
        <v>9</v>
      </c>
      <c r="C7" s="4">
        <v>500</v>
      </c>
      <c r="D7" s="4"/>
      <c r="E7" s="4" t="s">
        <v>107</v>
      </c>
    </row>
    <row r="8" spans="2:5" ht="18">
      <c r="B8" s="4" t="s">
        <v>8</v>
      </c>
      <c r="C8" s="4">
        <v>240</v>
      </c>
      <c r="D8" s="4"/>
      <c r="E8" s="4" t="s">
        <v>11</v>
      </c>
    </row>
    <row r="9" spans="2:5" ht="18">
      <c r="B9" s="4" t="s">
        <v>19</v>
      </c>
      <c r="C9" s="4">
        <v>120</v>
      </c>
      <c r="D9" s="4"/>
      <c r="E9" s="4" t="s">
        <v>43</v>
      </c>
    </row>
    <row r="10" spans="2:5" ht="18">
      <c r="B10" s="4" t="s">
        <v>2</v>
      </c>
      <c r="C10" s="4">
        <v>500</v>
      </c>
      <c r="D10" s="4"/>
      <c r="E10" s="4" t="s">
        <v>108</v>
      </c>
    </row>
    <row r="11" spans="2:6" ht="18">
      <c r="B11" s="4" t="s">
        <v>53</v>
      </c>
      <c r="C11" s="4">
        <v>200</v>
      </c>
      <c r="D11" s="4"/>
      <c r="E11" s="4" t="s">
        <v>109</v>
      </c>
      <c r="F11" s="4"/>
    </row>
    <row r="13" spans="1:3" ht="18">
      <c r="A13" s="21"/>
      <c r="B13" s="3" t="s">
        <v>39</v>
      </c>
      <c r="C13" s="6">
        <f>SUM(C7:C12)</f>
        <v>1560</v>
      </c>
    </row>
    <row r="17" spans="1:3" ht="14.25">
      <c r="A17" s="13"/>
      <c r="B17" s="13"/>
      <c r="C17" s="13"/>
    </row>
    <row r="18" spans="1:3" ht="14.25">
      <c r="A18" s="13"/>
      <c r="B18" s="13"/>
      <c r="C18" s="13"/>
    </row>
    <row r="19" spans="1:3" ht="14.25">
      <c r="A19" s="12"/>
      <c r="B19" s="13"/>
      <c r="C19" s="14"/>
    </row>
    <row r="20" spans="1:3" ht="14.25">
      <c r="A20" s="12"/>
      <c r="B20" s="13"/>
      <c r="C20" s="14"/>
    </row>
    <row r="21" spans="1:3" ht="14.25">
      <c r="A21" s="12"/>
      <c r="B21" s="13"/>
      <c r="C21" s="14"/>
    </row>
    <row r="22" spans="1:3" ht="14.25">
      <c r="A22" s="12"/>
      <c r="B22" s="13"/>
      <c r="C22" s="14"/>
    </row>
    <row r="23" spans="1:3" ht="14.25">
      <c r="A23" s="12"/>
      <c r="B23" s="13"/>
      <c r="C23" s="14"/>
    </row>
    <row r="24" spans="1:3" ht="14.25">
      <c r="A24" s="12"/>
      <c r="B24" s="13"/>
      <c r="C24" s="14"/>
    </row>
    <row r="25" spans="1:3" ht="14.25">
      <c r="A25" s="12"/>
      <c r="B25" s="13"/>
      <c r="C25" s="14"/>
    </row>
    <row r="26" spans="1:3" ht="14.25">
      <c r="A26" s="12"/>
      <c r="B26" s="13"/>
      <c r="C26" s="14"/>
    </row>
    <row r="27" spans="1:3" ht="14.25">
      <c r="A27" s="12"/>
      <c r="B27" s="13"/>
      <c r="C27" s="14"/>
    </row>
    <row r="28" spans="1:3" ht="14.25">
      <c r="A28" s="13"/>
      <c r="B28" s="13"/>
      <c r="C28" s="13"/>
    </row>
    <row r="29" spans="1:3" ht="14.25">
      <c r="A29" s="13"/>
      <c r="B29" s="13"/>
      <c r="C29" s="15"/>
    </row>
    <row r="30" spans="1:3" ht="14.25">
      <c r="A30" s="13"/>
      <c r="B30" s="13"/>
      <c r="C30" s="13"/>
    </row>
    <row r="31" spans="1:3" ht="14.25">
      <c r="A31" s="13"/>
      <c r="B31" s="13"/>
      <c r="C31" s="13"/>
    </row>
    <row r="32" spans="1:3" ht="14.25">
      <c r="A32" s="13"/>
      <c r="B32" s="13"/>
      <c r="C32" s="13"/>
    </row>
    <row r="33" spans="1:3" ht="14.25">
      <c r="A33" s="13"/>
      <c r="B33" s="13"/>
      <c r="C33" s="13"/>
    </row>
    <row r="34" spans="1:3" ht="14.25">
      <c r="A34" s="13"/>
      <c r="B34" s="13"/>
      <c r="C34" s="13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1.28125" style="0" customWidth="1"/>
    <col min="2" max="2" width="27.57421875" style="0" customWidth="1"/>
    <col min="3" max="3" width="14.57421875" style="0" bestFit="1" customWidth="1"/>
    <col min="4" max="4" width="5.28125" style="0" customWidth="1"/>
  </cols>
  <sheetData>
    <row r="1" ht="18">
      <c r="A1" s="4" t="s">
        <v>37</v>
      </c>
    </row>
    <row r="2" ht="18">
      <c r="A2" s="4" t="s">
        <v>38</v>
      </c>
    </row>
    <row r="4" ht="23.25">
      <c r="A4" s="2" t="s">
        <v>29</v>
      </c>
    </row>
    <row r="5" spans="2:3" ht="18">
      <c r="B5" s="4" t="s">
        <v>30</v>
      </c>
      <c r="C5" s="4">
        <v>500</v>
      </c>
    </row>
    <row r="6" spans="2:3" ht="18">
      <c r="B6" s="4" t="s">
        <v>33</v>
      </c>
      <c r="C6" s="4">
        <v>150</v>
      </c>
    </row>
    <row r="7" spans="2:3" ht="18">
      <c r="B7" s="4" t="s">
        <v>31</v>
      </c>
      <c r="C7" s="4">
        <v>500</v>
      </c>
    </row>
    <row r="8" spans="2:3" ht="18">
      <c r="B8" s="4" t="s">
        <v>32</v>
      </c>
      <c r="C8" s="4">
        <v>1500</v>
      </c>
    </row>
    <row r="9" spans="1:3" ht="18">
      <c r="A9" t="s">
        <v>120</v>
      </c>
      <c r="B9" s="4" t="s">
        <v>0</v>
      </c>
      <c r="C9" s="4">
        <f>+C25</f>
        <v>3400</v>
      </c>
    </row>
    <row r="10" spans="2:5" ht="18">
      <c r="B10" s="4" t="s">
        <v>40</v>
      </c>
      <c r="C10" s="4">
        <v>500</v>
      </c>
      <c r="E10" s="4" t="s">
        <v>52</v>
      </c>
    </row>
    <row r="11" spans="2:5" ht="18">
      <c r="B11" s="4" t="s">
        <v>41</v>
      </c>
      <c r="E11" s="4" t="s">
        <v>51</v>
      </c>
    </row>
    <row r="14" spans="2:3" ht="18">
      <c r="B14" s="4" t="s">
        <v>39</v>
      </c>
      <c r="C14" s="5">
        <f>SUM(C5:C10)</f>
        <v>6550</v>
      </c>
    </row>
    <row r="19" spans="1:3" ht="14.25">
      <c r="A19" s="13"/>
      <c r="B19" s="13"/>
      <c r="C19" s="13"/>
    </row>
    <row r="20" spans="1:3" ht="14.25">
      <c r="A20" s="12" t="s">
        <v>120</v>
      </c>
      <c r="B20" s="13" t="s">
        <v>121</v>
      </c>
      <c r="C20" s="14">
        <f>50*22</f>
        <v>1100</v>
      </c>
    </row>
    <row r="21" spans="1:3" ht="14.25">
      <c r="A21" s="12"/>
      <c r="B21" s="13" t="s">
        <v>122</v>
      </c>
      <c r="C21" s="14">
        <v>1000</v>
      </c>
    </row>
    <row r="22" spans="1:3" ht="14.25">
      <c r="A22" s="12"/>
      <c r="B22" s="13" t="s">
        <v>123</v>
      </c>
      <c r="C22" s="14">
        <v>700</v>
      </c>
    </row>
    <row r="23" spans="2:3" ht="14.25">
      <c r="B23" s="13" t="s">
        <v>124</v>
      </c>
      <c r="C23" s="14">
        <v>100</v>
      </c>
    </row>
    <row r="24" spans="2:3" ht="15" thickBot="1">
      <c r="B24" s="13" t="s">
        <v>125</v>
      </c>
      <c r="C24" s="32">
        <v>500</v>
      </c>
    </row>
    <row r="25" ht="14.25">
      <c r="C25" s="14">
        <f>SUM(C20:C24)</f>
        <v>3400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Matthews</dc:creator>
  <cp:keywords/>
  <dc:description/>
  <cp:lastModifiedBy>Leonard, Mark A</cp:lastModifiedBy>
  <cp:lastPrinted>2012-11-30T19:40:19Z</cp:lastPrinted>
  <dcterms:created xsi:type="dcterms:W3CDTF">2012-01-13T16:19:24Z</dcterms:created>
  <dcterms:modified xsi:type="dcterms:W3CDTF">2013-03-11T14:20:36Z</dcterms:modified>
  <cp:category/>
  <cp:version/>
  <cp:contentType/>
  <cp:contentStatus/>
</cp:coreProperties>
</file>